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ferson serradilha\Documents\PEDRO DE TOLEDO\PAVIMENTAÇÃO VILA BATISTA\"/>
    </mc:Choice>
  </mc:AlternateContent>
  <xr:revisionPtr revIDLastSave="0" documentId="13_ncr:1_{9740A85C-59F0-4AE0-93C0-4AC3EB2A4F6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PAVIMENTO" sheetId="6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0" i="6" l="1"/>
  <c r="H33" i="6" l="1"/>
  <c r="J33" i="6" s="1"/>
  <c r="H35" i="6"/>
  <c r="J35" i="6" s="1"/>
  <c r="H34" i="6"/>
  <c r="J34" i="6" s="1"/>
  <c r="H32" i="6"/>
  <c r="J32" i="6" s="1"/>
  <c r="H31" i="6"/>
  <c r="J31" i="6" s="1"/>
  <c r="H29" i="6"/>
  <c r="J29" i="6" s="1"/>
  <c r="H28" i="6"/>
  <c r="J28" i="6" s="1"/>
  <c r="H27" i="6"/>
  <c r="J27" i="6" s="1"/>
  <c r="H26" i="6"/>
  <c r="J26" i="6" s="1"/>
  <c r="H25" i="6"/>
  <c r="J25" i="6" s="1"/>
  <c r="H24" i="6"/>
  <c r="J24" i="6" s="1"/>
  <c r="H23" i="6"/>
  <c r="J23" i="6" s="1"/>
  <c r="H22" i="6"/>
  <c r="J22" i="6" s="1"/>
  <c r="H20" i="6"/>
  <c r="J20" i="6" s="1"/>
  <c r="H21" i="6"/>
  <c r="J21" i="6" s="1"/>
  <c r="J30" i="6" l="1"/>
  <c r="H19" i="6"/>
  <c r="J19" i="6"/>
  <c r="J18" i="6" s="1"/>
  <c r="H17" i="6"/>
  <c r="H15" i="6"/>
  <c r="H16" i="6"/>
  <c r="H14" i="6"/>
  <c r="J14" i="6" s="1"/>
  <c r="J16" i="6" l="1"/>
  <c r="J15" i="6"/>
  <c r="H13" i="6"/>
  <c r="J13" i="6" s="1"/>
  <c r="J17" i="6" l="1"/>
  <c r="H12" i="6" l="1"/>
  <c r="H10" i="6"/>
  <c r="H11" i="6"/>
  <c r="J11" i="6" s="1"/>
  <c r="H9" i="6"/>
  <c r="J9" i="6" s="1"/>
  <c r="J12" i="6" l="1"/>
  <c r="J8" i="6" s="1"/>
  <c r="J36" i="6" s="1"/>
</calcChain>
</file>

<file path=xl/sharedStrings.xml><?xml version="1.0" encoding="utf-8"?>
<sst xmlns="http://schemas.openxmlformats.org/spreadsheetml/2006/main" count="151" uniqueCount="107">
  <si>
    <t>PLANILHA ORÇAMENTÁRIA</t>
  </si>
  <si>
    <t>FONTE</t>
  </si>
  <si>
    <t>CÓDIGO</t>
  </si>
  <si>
    <t>ITEM</t>
  </si>
  <si>
    <t>DESCRIÇÃO</t>
  </si>
  <si>
    <t>UNID.</t>
  </si>
  <si>
    <t>QUANT.</t>
  </si>
  <si>
    <t>VALOR UNIT.</t>
  </si>
  <si>
    <t>TOTAL</t>
  </si>
  <si>
    <t xml:space="preserve">  PREFEITURA MUNICIPAL DE PEDRO DE TOLEDO</t>
  </si>
  <si>
    <t>Administração 2017-2020</t>
  </si>
  <si>
    <t>JEFERSON SERRADILHA SCHUINDT</t>
  </si>
  <si>
    <t>DIRETOR DO DEPARTAMENTO DE OBRA</t>
  </si>
  <si>
    <t>m²</t>
  </si>
  <si>
    <t>m³</t>
  </si>
  <si>
    <t xml:space="preserve">1.0 </t>
  </si>
  <si>
    <t>SERVIÇOS PRELIMINARES</t>
  </si>
  <si>
    <t>1.1</t>
  </si>
  <si>
    <t>2.0</t>
  </si>
  <si>
    <t>2.1</t>
  </si>
  <si>
    <t>1.2</t>
  </si>
  <si>
    <t>CPOS</t>
  </si>
  <si>
    <t xml:space="preserve">TOTAL GERAL </t>
  </si>
  <si>
    <t>1.3</t>
  </si>
  <si>
    <t>Placa de identificação para obra</t>
  </si>
  <si>
    <t>02.08.020</t>
  </si>
  <si>
    <t>CREA: 5069992012</t>
  </si>
  <si>
    <t>2.3</t>
  </si>
  <si>
    <t>1.4</t>
  </si>
  <si>
    <t>m</t>
  </si>
  <si>
    <t>1.5</t>
  </si>
  <si>
    <t>BDI</t>
  </si>
  <si>
    <t>VALOR C/BDI</t>
  </si>
  <si>
    <t xml:space="preserve">OBRA:  PAVIMENTAÇÃO COM BLOQUETE SEXTAVADO E DRENAGEM </t>
  </si>
  <si>
    <t xml:space="preserve">LOCAL:  AV. PRINCIPAL E RUA UM - VILA BATISTA - PEDRO DE TOLEDO - S/P </t>
  </si>
  <si>
    <t>DRENAGEM</t>
  </si>
  <si>
    <t>3.0</t>
  </si>
  <si>
    <t>PAVIMENTAÇÃO</t>
  </si>
  <si>
    <t>Limpeza mecanizada do terreno, inclusive troncos até 15 cm de diâmetro, com caminhão à disposição dentro e fora da obra, com transporte no raio de até 1 km</t>
  </si>
  <si>
    <t>02.09.040</t>
  </si>
  <si>
    <t>Carregamento mecanizado de entulho fragmentado, com caminhão à disposição dentro da obra, até o raio de 1 km</t>
  </si>
  <si>
    <t>05.08.220</t>
  </si>
  <si>
    <t>Transporte de entulho, para distâncias superiores ao 5° km até o 10° km</t>
  </si>
  <si>
    <t>05.08.080</t>
  </si>
  <si>
    <t>1.6</t>
  </si>
  <si>
    <t>1.7</t>
  </si>
  <si>
    <t>1.8</t>
  </si>
  <si>
    <t>1.9</t>
  </si>
  <si>
    <t>Banheiro químico modelo Standard, com manutenção conforme exigências da CETESB</t>
  </si>
  <si>
    <t>02.01.180</t>
  </si>
  <si>
    <t>Locação de container tipo alojamento - área mínima de 13,80 m²</t>
  </si>
  <si>
    <t>02.02.120</t>
  </si>
  <si>
    <t>Und x mês</t>
  </si>
  <si>
    <t>Locação de rede de canalização</t>
  </si>
  <si>
    <t>02.10.040</t>
  </si>
  <si>
    <t>Taxa de mobilização e desmobilização de equipamentos para execução de levantamento topográfico</t>
  </si>
  <si>
    <t>01.20.010</t>
  </si>
  <si>
    <t>tx</t>
  </si>
  <si>
    <t>Locação de vias, calçadas, tanques e lagoas</t>
  </si>
  <si>
    <t>02.10.060</t>
  </si>
  <si>
    <t>Escavação mecanizada de valas ou cavas com profundidade de até 2 m</t>
  </si>
  <si>
    <t>07.02.020</t>
  </si>
  <si>
    <t>Transporte de solo de 1ª e 2ª categoria por caminhão para distâncias superiores ao 2° km até o 3° km</t>
  </si>
  <si>
    <t>2.2</t>
  </si>
  <si>
    <t>2.4</t>
  </si>
  <si>
    <t>2.5</t>
  </si>
  <si>
    <t>2.6</t>
  </si>
  <si>
    <t>05.10.021</t>
  </si>
  <si>
    <t>Carregamento mecanizado de solo de 1ª e 2ª categoria</t>
  </si>
  <si>
    <t>Lastro de pedra britada</t>
  </si>
  <si>
    <t>11.18.040</t>
  </si>
  <si>
    <t>Tubo de concreto (PA-2), DN= 300mm</t>
  </si>
  <si>
    <t>46.12.330</t>
  </si>
  <si>
    <t>46.12.280</t>
  </si>
  <si>
    <t>Tubo de concreto (PA-3), DN= 400mm</t>
  </si>
  <si>
    <t>Reaterro compactado mecanizado de vala ou cava com compactador</t>
  </si>
  <si>
    <t>2.7</t>
  </si>
  <si>
    <t>2.8</t>
  </si>
  <si>
    <t>2.9</t>
  </si>
  <si>
    <t>07.11.020</t>
  </si>
  <si>
    <t>Boca de lobo simples tipo PMSP com tampa de concreto</t>
  </si>
  <si>
    <t>49.12.010</t>
  </si>
  <si>
    <t>49.12.030</t>
  </si>
  <si>
    <t>Boca de lobo dupla tipo PMSP com tampa de concreto</t>
  </si>
  <si>
    <t>unid.</t>
  </si>
  <si>
    <t>2.10</t>
  </si>
  <si>
    <t>2.11</t>
  </si>
  <si>
    <t>Execução de perfil extrusado no local</t>
  </si>
  <si>
    <t>54.06.150</t>
  </si>
  <si>
    <t>54.06.170</t>
  </si>
  <si>
    <t>Sarjeta ou sarjetão moldado no local, tipo PMSP em concreto com fck 25 MPa</t>
  </si>
  <si>
    <t>Regularização e compactação mecanizada de superfície, sem controle do proctor normal</t>
  </si>
  <si>
    <t>3.1</t>
  </si>
  <si>
    <t>3.2</t>
  </si>
  <si>
    <t>3.3</t>
  </si>
  <si>
    <t>3.4</t>
  </si>
  <si>
    <t>3.5</t>
  </si>
  <si>
    <t>54.01.010</t>
  </si>
  <si>
    <t>Base de brita graduada</t>
  </si>
  <si>
    <t>54.01.210</t>
  </si>
  <si>
    <t>Pavimentação em lajota de concreto 35 MPa, espessura 8 cm, tipos: raquete, retangular, sextavado e 16 faces, com rejunte em areia</t>
  </si>
  <si>
    <t>54.04.350</t>
  </si>
  <si>
    <t>Rejuntamento de paralelepípedo com areia</t>
  </si>
  <si>
    <t>54.04.040</t>
  </si>
  <si>
    <t>Colchão de areia</t>
  </si>
  <si>
    <t>11.18.180</t>
  </si>
  <si>
    <t xml:space="preserve"> BASE - CPOS c/ deso.  01/07/2019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</si>
</sst>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* #,##0.00_-;\-&quot;R$&quot;* #,##0.00_-;_-&quot;R$&quot;* &quot;-&quot;??_-;_-@_-"/>
    <numFmt numFmtId="164" formatCode="_-&quot;R$&quot;\ * #,##0.00_-;\-&quot;R$&quot;\ * #,##0.00_-;_-&quot;R$&quot;\ * &quot;-&quot;??_-;_-@_-"/>
    <numFmt numFmtId="165" formatCode="000000"/>
    <numFmt numFmtId="166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 Rounded MT Bold"/>
      <family val="2"/>
    </font>
    <font>
      <sz val="9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6" fontId="2" fillId="0" borderId="0" applyFont="0" applyFill="0" applyBorder="0" applyAlignment="0" applyProtection="0"/>
  </cellStyleXfs>
  <cellXfs count="66">
    <xf numFmtId="0" fontId="0" fillId="0" borderId="0" xfId="0"/>
    <xf numFmtId="0" fontId="4" fillId="0" borderId="0" xfId="0" applyFont="1"/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8" fillId="2" borderId="0" xfId="0" applyFont="1" applyFill="1" applyAlignment="1">
      <alignment vertical="center"/>
    </xf>
    <xf numFmtId="2" fontId="4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4" fillId="2" borderId="2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4" fontId="4" fillId="2" borderId="0" xfId="0" applyNumberFormat="1" applyFont="1" applyFill="1"/>
    <xf numFmtId="0" fontId="6" fillId="0" borderId="1" xfId="0" applyFont="1" applyBorder="1"/>
    <xf numFmtId="0" fontId="3" fillId="0" borderId="1" xfId="0" applyFont="1" applyBorder="1"/>
    <xf numFmtId="44" fontId="4" fillId="2" borderId="1" xfId="0" applyNumberFormat="1" applyFont="1" applyFill="1" applyBorder="1" applyAlignment="1">
      <alignment horizontal="center" vertical="center"/>
    </xf>
    <xf numFmtId="44" fontId="4" fillId="2" borderId="1" xfId="0" applyNumberFormat="1" applyFont="1" applyFill="1" applyBorder="1" applyAlignment="1">
      <alignment vertical="center"/>
    </xf>
    <xf numFmtId="44" fontId="4" fillId="2" borderId="1" xfId="1" applyNumberFormat="1" applyFont="1" applyFill="1" applyBorder="1" applyAlignment="1">
      <alignment vertical="center"/>
    </xf>
    <xf numFmtId="4" fontId="4" fillId="2" borderId="2" xfId="0" applyNumberFormat="1" applyFont="1" applyFill="1" applyBorder="1" applyAlignment="1">
      <alignment horizontal="center" vertical="center"/>
    </xf>
    <xf numFmtId="44" fontId="4" fillId="2" borderId="2" xfId="0" applyNumberFormat="1" applyFont="1" applyFill="1" applyBorder="1" applyAlignment="1">
      <alignment horizontal="center" vertical="center"/>
    </xf>
    <xf numFmtId="0" fontId="3" fillId="0" borderId="12" xfId="0" applyFont="1" applyBorder="1"/>
    <xf numFmtId="44" fontId="4" fillId="2" borderId="1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wrapText="1"/>
    </xf>
    <xf numFmtId="0" fontId="8" fillId="0" borderId="1" xfId="0" applyFont="1" applyBorder="1" applyAlignment="1">
      <alignment wrapText="1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165" fontId="4" fillId="2" borderId="2" xfId="0" applyNumberFormat="1" applyFont="1" applyFill="1" applyBorder="1" applyAlignment="1">
      <alignment horizontal="center" vertical="center"/>
    </xf>
    <xf numFmtId="44" fontId="4" fillId="2" borderId="2" xfId="1" applyNumberFormat="1" applyFont="1" applyFill="1" applyBorder="1" applyAlignment="1">
      <alignment vertical="center"/>
    </xf>
    <xf numFmtId="0" fontId="4" fillId="3" borderId="1" xfId="0" applyFont="1" applyFill="1" applyBorder="1"/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vertical="center" wrapText="1"/>
    </xf>
    <xf numFmtId="10" fontId="3" fillId="3" borderId="2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4" fillId="3" borderId="1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9" fontId="4" fillId="3" borderId="5" xfId="0" applyNumberFormat="1" applyFont="1" applyFill="1" applyBorder="1" applyAlignment="1">
      <alignment horizontal="center"/>
    </xf>
    <xf numFmtId="44" fontId="10" fillId="3" borderId="1" xfId="0" applyNumberFormat="1" applyFont="1" applyFill="1" applyBorder="1"/>
    <xf numFmtId="0" fontId="8" fillId="0" borderId="1" xfId="0" applyFont="1" applyBorder="1" applyAlignment="1">
      <alignment horizontal="left" vertical="center"/>
    </xf>
    <xf numFmtId="0" fontId="4" fillId="3" borderId="1" xfId="0" applyFont="1" applyFill="1" applyBorder="1" applyAlignment="1">
      <alignment vertical="center"/>
    </xf>
    <xf numFmtId="44" fontId="10" fillId="3" borderId="1" xfId="0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44" fontId="9" fillId="3" borderId="1" xfId="0" applyNumberFormat="1" applyFont="1" applyFill="1" applyBorder="1"/>
    <xf numFmtId="165" fontId="4" fillId="2" borderId="1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6" fillId="0" borderId="3" xfId="0" applyFont="1" applyBorder="1" applyAlignment="1">
      <alignment horizontal="left"/>
    </xf>
    <xf numFmtId="0" fontId="6" fillId="0" borderId="5" xfId="0" applyFont="1" applyBorder="1" applyAlignment="1">
      <alignment horizontal="left"/>
    </xf>
  </cellXfs>
  <cellStyles count="3">
    <cellStyle name="Moeda" xfId="1" builtinId="4"/>
    <cellStyle name="Normal" xfId="0" builtinId="0"/>
    <cellStyle name="Separador de milhares 2" xfId="2" xr:uid="{00000000-0005-0000-0000-000003000000}"/>
  </cellStyles>
  <dxfs count="0"/>
  <tableStyles count="0" defaultTableStyle="TableStyleMedium2" defaultPivotStyle="PivotStyleLight16"/>
  <colors>
    <mruColors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96839</xdr:colOff>
      <xdr:row>0</xdr:row>
      <xdr:rowOff>119063</xdr:rowOff>
    </xdr:from>
    <xdr:ext cx="1046532" cy="793750"/>
    <xdr:pic>
      <xdr:nvPicPr>
        <xdr:cNvPr id="2" name="Imagem 1">
          <a:extLst>
            <a:ext uri="{FF2B5EF4-FFF2-40B4-BE49-F238E27FC236}">
              <a16:creationId xmlns:a16="http://schemas.microsoft.com/office/drawing/2014/main" id="{5ACEE9BE-4789-431E-B3CF-C5A723029E0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305" b="11171"/>
        <a:stretch/>
      </xdr:blipFill>
      <xdr:spPr bwMode="auto">
        <a:xfrm>
          <a:off x="96839" y="420688"/>
          <a:ext cx="1046532" cy="793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8E2879-104C-43CC-8E87-E298ACDE8FE3}">
  <dimension ref="A1:S49"/>
  <sheetViews>
    <sheetView tabSelected="1" topLeftCell="A28" zoomScale="120" zoomScaleNormal="120" workbookViewId="0">
      <selection activeCell="C3" sqref="C3:J3"/>
    </sheetView>
  </sheetViews>
  <sheetFormatPr defaultRowHeight="12" x14ac:dyDescent="0.2"/>
  <cols>
    <col min="1" max="1" width="6.140625" style="1" customWidth="1"/>
    <col min="2" max="2" width="12.42578125" style="1" customWidth="1"/>
    <col min="3" max="3" width="6.5703125" style="1" customWidth="1"/>
    <col min="4" max="4" width="38.42578125" style="1" customWidth="1"/>
    <col min="5" max="5" width="8.140625" style="1" customWidth="1"/>
    <col min="6" max="6" width="8.5703125" style="1" customWidth="1"/>
    <col min="7" max="7" width="10.42578125" style="1" customWidth="1"/>
    <col min="8" max="8" width="9.42578125" style="1" customWidth="1"/>
    <col min="9" max="9" width="10.42578125" style="1" customWidth="1"/>
    <col min="10" max="10" width="14.7109375" style="1" customWidth="1"/>
    <col min="11" max="11" width="13.42578125" style="1" bestFit="1" customWidth="1"/>
    <col min="12" max="16384" width="9.140625" style="1"/>
  </cols>
  <sheetData>
    <row r="1" spans="1:19" ht="13.5" customHeight="1" x14ac:dyDescent="0.2">
      <c r="A1" s="49"/>
      <c r="B1" s="50"/>
      <c r="C1" s="55" t="s">
        <v>9</v>
      </c>
      <c r="D1" s="56"/>
      <c r="E1" s="56"/>
      <c r="F1" s="56"/>
      <c r="G1" s="56"/>
      <c r="H1" s="56"/>
      <c r="I1" s="56"/>
      <c r="J1" s="57"/>
    </row>
    <row r="2" spans="1:19" ht="12" customHeight="1" x14ac:dyDescent="0.2">
      <c r="A2" s="51"/>
      <c r="B2" s="52"/>
      <c r="C2" s="58" t="s">
        <v>10</v>
      </c>
      <c r="D2" s="59"/>
      <c r="E2" s="59"/>
      <c r="F2" s="59"/>
      <c r="G2" s="59"/>
      <c r="H2" s="59"/>
      <c r="I2" s="59"/>
      <c r="J2" s="60"/>
    </row>
    <row r="3" spans="1:19" ht="16.5" customHeight="1" x14ac:dyDescent="0.2">
      <c r="A3" s="51"/>
      <c r="B3" s="52"/>
      <c r="C3" s="61" t="s">
        <v>33</v>
      </c>
      <c r="D3" s="62"/>
      <c r="E3" s="62"/>
      <c r="F3" s="62"/>
      <c r="G3" s="62"/>
      <c r="H3" s="62"/>
      <c r="I3" s="62"/>
      <c r="J3" s="63"/>
    </row>
    <row r="4" spans="1:19" ht="15.75" customHeight="1" x14ac:dyDescent="0.2">
      <c r="A4" s="51"/>
      <c r="B4" s="52"/>
      <c r="C4" s="61" t="s">
        <v>34</v>
      </c>
      <c r="D4" s="62"/>
      <c r="E4" s="62"/>
      <c r="F4" s="62"/>
      <c r="G4" s="62"/>
      <c r="H4" s="62"/>
      <c r="I4" s="62"/>
      <c r="J4" s="63"/>
    </row>
    <row r="5" spans="1:19" ht="12.75" customHeight="1" x14ac:dyDescent="0.2">
      <c r="A5" s="51"/>
      <c r="B5" s="52"/>
      <c r="C5" s="55" t="s">
        <v>0</v>
      </c>
      <c r="D5" s="56"/>
      <c r="E5" s="56"/>
      <c r="F5" s="56"/>
      <c r="G5" s="56"/>
      <c r="H5" s="56"/>
      <c r="I5" s="56"/>
      <c r="J5" s="57"/>
    </row>
    <row r="6" spans="1:19" ht="13.5" customHeight="1" x14ac:dyDescent="0.2">
      <c r="A6" s="53"/>
      <c r="B6" s="54"/>
      <c r="C6" s="64" t="s">
        <v>106</v>
      </c>
      <c r="D6" s="65"/>
      <c r="E6" s="11"/>
      <c r="F6" s="11"/>
      <c r="G6" s="12"/>
      <c r="H6" s="18"/>
      <c r="I6" s="12"/>
      <c r="J6" s="11"/>
    </row>
    <row r="7" spans="1:19" ht="15" customHeight="1" x14ac:dyDescent="0.2">
      <c r="A7" s="28" t="s">
        <v>1</v>
      </c>
      <c r="B7" s="28" t="s">
        <v>2</v>
      </c>
      <c r="C7" s="28" t="s">
        <v>3</v>
      </c>
      <c r="D7" s="28" t="s">
        <v>4</v>
      </c>
      <c r="E7" s="28" t="s">
        <v>5</v>
      </c>
      <c r="F7" s="28" t="s">
        <v>6</v>
      </c>
      <c r="G7" s="30" t="s">
        <v>7</v>
      </c>
      <c r="H7" s="31" t="s">
        <v>31</v>
      </c>
      <c r="I7" s="32" t="s">
        <v>32</v>
      </c>
      <c r="J7" s="28" t="s">
        <v>8</v>
      </c>
      <c r="N7" s="2"/>
      <c r="O7" s="2"/>
      <c r="P7" s="2"/>
      <c r="Q7" s="2"/>
      <c r="R7" s="2"/>
      <c r="S7" s="2"/>
    </row>
    <row r="8" spans="1:19" ht="14.25" customHeight="1" x14ac:dyDescent="0.2">
      <c r="A8" s="36"/>
      <c r="B8" s="36"/>
      <c r="C8" s="29" t="s">
        <v>15</v>
      </c>
      <c r="D8" s="29" t="s">
        <v>16</v>
      </c>
      <c r="E8" s="36"/>
      <c r="F8" s="36"/>
      <c r="G8" s="37"/>
      <c r="H8" s="33">
        <v>0.19600000000000001</v>
      </c>
      <c r="I8" s="38"/>
      <c r="J8" s="39">
        <f>SUM(J9:J17)</f>
        <v>25464.750000000004</v>
      </c>
    </row>
    <row r="9" spans="1:19" s="7" customFormat="1" ht="15" customHeight="1" x14ac:dyDescent="0.2">
      <c r="A9" s="4" t="s">
        <v>21</v>
      </c>
      <c r="B9" s="4" t="s">
        <v>25</v>
      </c>
      <c r="C9" s="4" t="s">
        <v>17</v>
      </c>
      <c r="D9" s="5" t="s">
        <v>24</v>
      </c>
      <c r="E9" s="4" t="s">
        <v>13</v>
      </c>
      <c r="F9" s="6">
        <v>6</v>
      </c>
      <c r="G9" s="13">
        <v>392.72</v>
      </c>
      <c r="H9" s="17">
        <f>H8*G9</f>
        <v>76.973120000000009</v>
      </c>
      <c r="I9" s="13">
        <v>469.69</v>
      </c>
      <c r="J9" s="14">
        <f t="shared" ref="J9:J12" si="0">I9*F9</f>
        <v>2818.14</v>
      </c>
    </row>
    <row r="10" spans="1:19" s="7" customFormat="1" ht="36.75" customHeight="1" x14ac:dyDescent="0.2">
      <c r="A10" s="4" t="s">
        <v>21</v>
      </c>
      <c r="B10" s="4" t="s">
        <v>39</v>
      </c>
      <c r="C10" s="4" t="s">
        <v>20</v>
      </c>
      <c r="D10" s="21" t="s">
        <v>38</v>
      </c>
      <c r="E10" s="4" t="s">
        <v>13</v>
      </c>
      <c r="F10" s="9">
        <v>1500</v>
      </c>
      <c r="G10" s="13">
        <v>2.2599999999999998</v>
      </c>
      <c r="H10" s="13">
        <f>H8*G10</f>
        <v>0.44295999999999996</v>
      </c>
      <c r="I10" s="13">
        <v>2.7</v>
      </c>
      <c r="J10" s="14">
        <f>I10*F10</f>
        <v>4050.0000000000005</v>
      </c>
    </row>
    <row r="11" spans="1:19" s="7" customFormat="1" ht="36.75" customHeight="1" x14ac:dyDescent="0.2">
      <c r="A11" s="4" t="s">
        <v>21</v>
      </c>
      <c r="B11" s="4" t="s">
        <v>41</v>
      </c>
      <c r="C11" s="4" t="s">
        <v>23</v>
      </c>
      <c r="D11" s="21" t="s">
        <v>40</v>
      </c>
      <c r="E11" s="8" t="s">
        <v>14</v>
      </c>
      <c r="F11" s="9">
        <v>300</v>
      </c>
      <c r="G11" s="13">
        <v>9.23</v>
      </c>
      <c r="H11" s="13">
        <f>H8*G11</f>
        <v>1.8090800000000002</v>
      </c>
      <c r="I11" s="13">
        <v>11.04</v>
      </c>
      <c r="J11" s="14">
        <f t="shared" si="0"/>
        <v>3311.9999999999995</v>
      </c>
    </row>
    <row r="12" spans="1:19" s="7" customFormat="1" ht="24.75" customHeight="1" x14ac:dyDescent="0.2">
      <c r="A12" s="4" t="s">
        <v>21</v>
      </c>
      <c r="B12" s="4" t="s">
        <v>43</v>
      </c>
      <c r="C12" s="4" t="s">
        <v>28</v>
      </c>
      <c r="D12" s="21" t="s">
        <v>42</v>
      </c>
      <c r="E12" s="8" t="s">
        <v>14</v>
      </c>
      <c r="F12" s="9">
        <v>300</v>
      </c>
      <c r="G12" s="13">
        <v>21.86</v>
      </c>
      <c r="H12" s="13">
        <f>H8*G12</f>
        <v>4.2845599999999999</v>
      </c>
      <c r="I12" s="13">
        <v>26.14</v>
      </c>
      <c r="J12" s="14">
        <f t="shared" si="0"/>
        <v>7842</v>
      </c>
    </row>
    <row r="13" spans="1:19" s="7" customFormat="1" ht="24.75" customHeight="1" x14ac:dyDescent="0.2">
      <c r="A13" s="4" t="s">
        <v>21</v>
      </c>
      <c r="B13" s="23" t="s">
        <v>49</v>
      </c>
      <c r="C13" s="8" t="s">
        <v>30</v>
      </c>
      <c r="D13" s="21" t="s">
        <v>48</v>
      </c>
      <c r="E13" s="8" t="s">
        <v>52</v>
      </c>
      <c r="F13" s="9">
        <v>3</v>
      </c>
      <c r="G13" s="13">
        <v>562.86</v>
      </c>
      <c r="H13" s="13">
        <f>G13*H8</f>
        <v>110.32056</v>
      </c>
      <c r="I13" s="13">
        <v>673.18</v>
      </c>
      <c r="J13" s="14">
        <f>I13*F13</f>
        <v>2019.54</v>
      </c>
    </row>
    <row r="14" spans="1:19" s="7" customFormat="1" ht="24.75" customHeight="1" x14ac:dyDescent="0.2">
      <c r="A14" s="4" t="s">
        <v>21</v>
      </c>
      <c r="B14" s="22" t="s">
        <v>51</v>
      </c>
      <c r="C14" s="8" t="s">
        <v>44</v>
      </c>
      <c r="D14" s="21" t="s">
        <v>50</v>
      </c>
      <c r="E14" s="8" t="s">
        <v>52</v>
      </c>
      <c r="F14" s="9">
        <v>3</v>
      </c>
      <c r="G14" s="13">
        <v>485.68</v>
      </c>
      <c r="H14" s="13">
        <f>G14*H8</f>
        <v>95.193280000000001</v>
      </c>
      <c r="I14" s="13">
        <v>580.87</v>
      </c>
      <c r="J14" s="14">
        <f>I14*F14</f>
        <v>1742.6100000000001</v>
      </c>
    </row>
    <row r="15" spans="1:19" s="7" customFormat="1" ht="24.75" customHeight="1" x14ac:dyDescent="0.2">
      <c r="A15" s="4" t="s">
        <v>21</v>
      </c>
      <c r="B15" s="4" t="s">
        <v>56</v>
      </c>
      <c r="C15" s="8" t="s">
        <v>45</v>
      </c>
      <c r="D15" s="21" t="s">
        <v>55</v>
      </c>
      <c r="E15" s="8" t="s">
        <v>57</v>
      </c>
      <c r="F15" s="9">
        <v>1</v>
      </c>
      <c r="G15" s="13">
        <v>1158.08</v>
      </c>
      <c r="H15" s="13">
        <f>G15*H8</f>
        <v>226.98367999999999</v>
      </c>
      <c r="I15" s="13">
        <v>1385.06</v>
      </c>
      <c r="J15" s="14">
        <f t="shared" ref="J15:J17" si="1">I15*F15</f>
        <v>1385.06</v>
      </c>
    </row>
    <row r="16" spans="1:19" s="7" customFormat="1" ht="17.25" customHeight="1" x14ac:dyDescent="0.2">
      <c r="A16" s="4" t="s">
        <v>21</v>
      </c>
      <c r="B16" s="23" t="s">
        <v>54</v>
      </c>
      <c r="C16" s="8" t="s">
        <v>46</v>
      </c>
      <c r="D16" s="24" t="s">
        <v>53</v>
      </c>
      <c r="E16" s="8" t="s">
        <v>29</v>
      </c>
      <c r="F16" s="9">
        <v>340</v>
      </c>
      <c r="G16" s="13">
        <v>0.89</v>
      </c>
      <c r="H16" s="13">
        <f>G16*H8</f>
        <v>0.17444000000000001</v>
      </c>
      <c r="I16" s="13">
        <v>1.06</v>
      </c>
      <c r="J16" s="14">
        <f t="shared" si="1"/>
        <v>360.40000000000003</v>
      </c>
    </row>
    <row r="17" spans="1:11" s="7" customFormat="1" ht="16.5" customHeight="1" x14ac:dyDescent="0.2">
      <c r="A17" s="4" t="s">
        <v>21</v>
      </c>
      <c r="B17" s="23" t="s">
        <v>59</v>
      </c>
      <c r="C17" s="8" t="s">
        <v>47</v>
      </c>
      <c r="D17" s="24" t="s">
        <v>58</v>
      </c>
      <c r="E17" s="4" t="s">
        <v>13</v>
      </c>
      <c r="F17" s="9">
        <v>1500</v>
      </c>
      <c r="G17" s="13">
        <v>1.08</v>
      </c>
      <c r="H17" s="13">
        <f>G17*H8</f>
        <v>0.21168000000000003</v>
      </c>
      <c r="I17" s="13">
        <v>1.29</v>
      </c>
      <c r="J17" s="14">
        <f t="shared" si="1"/>
        <v>1935</v>
      </c>
    </row>
    <row r="18" spans="1:11" s="43" customFormat="1" ht="15" customHeight="1" x14ac:dyDescent="0.25">
      <c r="A18" s="41"/>
      <c r="B18" s="41"/>
      <c r="C18" s="28" t="s">
        <v>18</v>
      </c>
      <c r="D18" s="28" t="s">
        <v>35</v>
      </c>
      <c r="E18" s="41"/>
      <c r="F18" s="41"/>
      <c r="G18" s="41"/>
      <c r="H18" s="41"/>
      <c r="I18" s="41"/>
      <c r="J18" s="42">
        <f>SUM(J19:J29)</f>
        <v>124566.8</v>
      </c>
    </row>
    <row r="19" spans="1:11" s="7" customFormat="1" ht="21.75" customHeight="1" x14ac:dyDescent="0.2">
      <c r="A19" s="4" t="s">
        <v>21</v>
      </c>
      <c r="B19" s="23" t="s">
        <v>61</v>
      </c>
      <c r="C19" s="8" t="s">
        <v>19</v>
      </c>
      <c r="D19" s="21" t="s">
        <v>60</v>
      </c>
      <c r="E19" s="4" t="s">
        <v>14</v>
      </c>
      <c r="F19" s="9">
        <v>510</v>
      </c>
      <c r="G19" s="13">
        <v>6.56</v>
      </c>
      <c r="H19" s="13">
        <f>G19*H8</f>
        <v>1.28576</v>
      </c>
      <c r="I19" s="13">
        <v>7.85</v>
      </c>
      <c r="J19" s="14">
        <f t="shared" ref="J19" si="2">I19*F19</f>
        <v>4003.5</v>
      </c>
    </row>
    <row r="20" spans="1:11" s="7" customFormat="1" ht="16.5" customHeight="1" x14ac:dyDescent="0.2">
      <c r="A20" s="4" t="s">
        <v>21</v>
      </c>
      <c r="B20" s="25" t="s">
        <v>67</v>
      </c>
      <c r="C20" s="8" t="s">
        <v>63</v>
      </c>
      <c r="D20" s="34" t="s">
        <v>68</v>
      </c>
      <c r="E20" s="4" t="s">
        <v>14</v>
      </c>
      <c r="F20" s="9">
        <v>510</v>
      </c>
      <c r="G20" s="26">
        <v>2.79</v>
      </c>
      <c r="H20" s="26">
        <f>G20*H8</f>
        <v>0.54683999999999999</v>
      </c>
      <c r="I20" s="26">
        <v>3.34</v>
      </c>
      <c r="J20" s="14">
        <f t="shared" ref="J20:J29" si="3">I20*F20</f>
        <v>1703.3999999999999</v>
      </c>
    </row>
    <row r="21" spans="1:11" s="7" customFormat="1" ht="21.75" customHeight="1" x14ac:dyDescent="0.2">
      <c r="A21" s="4" t="s">
        <v>21</v>
      </c>
      <c r="B21" s="23" t="s">
        <v>67</v>
      </c>
      <c r="C21" s="8" t="s">
        <v>27</v>
      </c>
      <c r="D21" s="21" t="s">
        <v>62</v>
      </c>
      <c r="E21" s="4" t="s">
        <v>14</v>
      </c>
      <c r="F21" s="9">
        <v>255</v>
      </c>
      <c r="G21" s="26">
        <v>6.99</v>
      </c>
      <c r="H21" s="26">
        <f>G21*H8</f>
        <v>1.3700400000000001</v>
      </c>
      <c r="I21" s="26">
        <v>8.36</v>
      </c>
      <c r="J21" s="14">
        <f t="shared" si="3"/>
        <v>2131.7999999999997</v>
      </c>
    </row>
    <row r="22" spans="1:11" s="7" customFormat="1" ht="16.5" customHeight="1" x14ac:dyDescent="0.2">
      <c r="A22" s="4" t="s">
        <v>21</v>
      </c>
      <c r="B22" s="25" t="s">
        <v>70</v>
      </c>
      <c r="C22" s="8" t="s">
        <v>64</v>
      </c>
      <c r="D22" s="24" t="s">
        <v>69</v>
      </c>
      <c r="E22" s="4" t="s">
        <v>14</v>
      </c>
      <c r="F22" s="16">
        <v>34</v>
      </c>
      <c r="G22" s="26">
        <v>112.53</v>
      </c>
      <c r="H22" s="26">
        <f>G22*H8</f>
        <v>22.055880000000002</v>
      </c>
      <c r="I22" s="26">
        <v>134.59</v>
      </c>
      <c r="J22" s="14">
        <f t="shared" si="3"/>
        <v>4576.0600000000004</v>
      </c>
    </row>
    <row r="23" spans="1:11" s="7" customFormat="1" ht="15.75" customHeight="1" x14ac:dyDescent="0.2">
      <c r="A23" s="4" t="s">
        <v>21</v>
      </c>
      <c r="B23" s="23" t="s">
        <v>72</v>
      </c>
      <c r="C23" s="8" t="s">
        <v>65</v>
      </c>
      <c r="D23" s="24" t="s">
        <v>71</v>
      </c>
      <c r="E23" s="4" t="s">
        <v>29</v>
      </c>
      <c r="F23" s="16">
        <v>200</v>
      </c>
      <c r="G23" s="26">
        <v>78.62</v>
      </c>
      <c r="H23" s="26">
        <f>G23*H8</f>
        <v>15.409520000000002</v>
      </c>
      <c r="I23" s="26">
        <v>94.03</v>
      </c>
      <c r="J23" s="14">
        <f t="shared" si="3"/>
        <v>18806</v>
      </c>
    </row>
    <row r="24" spans="1:11" s="7" customFormat="1" ht="18.75" customHeight="1" x14ac:dyDescent="0.2">
      <c r="A24" s="4" t="s">
        <v>21</v>
      </c>
      <c r="B24" s="23" t="s">
        <v>73</v>
      </c>
      <c r="C24" s="8" t="s">
        <v>66</v>
      </c>
      <c r="D24" s="24" t="s">
        <v>74</v>
      </c>
      <c r="E24" s="4" t="s">
        <v>29</v>
      </c>
      <c r="F24" s="16">
        <v>140</v>
      </c>
      <c r="G24" s="26">
        <v>112.41</v>
      </c>
      <c r="H24" s="26">
        <f>G24*H8</f>
        <v>22.032360000000001</v>
      </c>
      <c r="I24" s="26">
        <v>134.44</v>
      </c>
      <c r="J24" s="14">
        <f t="shared" si="3"/>
        <v>18821.599999999999</v>
      </c>
    </row>
    <row r="25" spans="1:11" s="7" customFormat="1" ht="23.25" customHeight="1" x14ac:dyDescent="0.2">
      <c r="A25" s="4" t="s">
        <v>21</v>
      </c>
      <c r="B25" s="45" t="s">
        <v>79</v>
      </c>
      <c r="C25" s="4" t="s">
        <v>76</v>
      </c>
      <c r="D25" s="21" t="s">
        <v>75</v>
      </c>
      <c r="E25" s="4" t="s">
        <v>14</v>
      </c>
      <c r="F25" s="9">
        <v>282</v>
      </c>
      <c r="G25" s="15">
        <v>4.58</v>
      </c>
      <c r="H25" s="15">
        <f>G25*H8</f>
        <v>0.89768000000000003</v>
      </c>
      <c r="I25" s="15">
        <v>5.48</v>
      </c>
      <c r="J25" s="14">
        <f t="shared" si="3"/>
        <v>1545.3600000000001</v>
      </c>
    </row>
    <row r="26" spans="1:11" s="7" customFormat="1" ht="18.75" customHeight="1" x14ac:dyDescent="0.2">
      <c r="A26" s="4" t="s">
        <v>21</v>
      </c>
      <c r="B26" s="25" t="s">
        <v>81</v>
      </c>
      <c r="C26" s="8" t="s">
        <v>77</v>
      </c>
      <c r="D26" s="24" t="s">
        <v>80</v>
      </c>
      <c r="E26" s="4" t="s">
        <v>84</v>
      </c>
      <c r="F26" s="16">
        <v>11</v>
      </c>
      <c r="G26" s="26">
        <v>2106.9</v>
      </c>
      <c r="H26" s="26">
        <f>G26*H8</f>
        <v>412.95240000000001</v>
      </c>
      <c r="I26" s="26">
        <v>2519.85</v>
      </c>
      <c r="J26" s="14">
        <f t="shared" si="3"/>
        <v>27718.35</v>
      </c>
    </row>
    <row r="27" spans="1:11" s="7" customFormat="1" ht="18" customHeight="1" x14ac:dyDescent="0.2">
      <c r="A27" s="4" t="s">
        <v>21</v>
      </c>
      <c r="B27" s="8" t="s">
        <v>82</v>
      </c>
      <c r="C27" s="8" t="s">
        <v>78</v>
      </c>
      <c r="D27" s="24" t="s">
        <v>83</v>
      </c>
      <c r="E27" s="4" t="s">
        <v>84</v>
      </c>
      <c r="F27" s="16">
        <v>1</v>
      </c>
      <c r="G27" s="17">
        <v>3420.73</v>
      </c>
      <c r="H27" s="17">
        <f>G27*H8</f>
        <v>670.46307999999999</v>
      </c>
      <c r="I27" s="17">
        <v>4091.19</v>
      </c>
      <c r="J27" s="14">
        <f t="shared" si="3"/>
        <v>4091.19</v>
      </c>
      <c r="K27" s="10"/>
    </row>
    <row r="28" spans="1:11" s="7" customFormat="1" ht="18" customHeight="1" x14ac:dyDescent="0.2">
      <c r="A28" s="4" t="s">
        <v>21</v>
      </c>
      <c r="B28" s="23" t="s">
        <v>88</v>
      </c>
      <c r="C28" s="4" t="s">
        <v>85</v>
      </c>
      <c r="D28" s="24" t="s">
        <v>87</v>
      </c>
      <c r="E28" s="8" t="s">
        <v>14</v>
      </c>
      <c r="F28" s="9">
        <v>36</v>
      </c>
      <c r="G28" s="13">
        <v>878.82</v>
      </c>
      <c r="H28" s="13">
        <f>G28*H8</f>
        <v>172.24872000000002</v>
      </c>
      <c r="I28" s="19">
        <v>1051.07</v>
      </c>
      <c r="J28" s="14">
        <f t="shared" si="3"/>
        <v>37838.519999999997</v>
      </c>
      <c r="K28" s="10"/>
    </row>
    <row r="29" spans="1:11" s="7" customFormat="1" ht="25.5" customHeight="1" x14ac:dyDescent="0.2">
      <c r="A29" s="4" t="s">
        <v>21</v>
      </c>
      <c r="B29" s="23" t="s">
        <v>89</v>
      </c>
      <c r="C29" s="4" t="s">
        <v>86</v>
      </c>
      <c r="D29" s="20" t="s">
        <v>90</v>
      </c>
      <c r="E29" s="8" t="s">
        <v>14</v>
      </c>
      <c r="F29" s="9">
        <v>6</v>
      </c>
      <c r="G29" s="13">
        <v>464.19</v>
      </c>
      <c r="H29" s="13">
        <f>G29*H8</f>
        <v>90.98124</v>
      </c>
      <c r="I29" s="19">
        <v>555.16999999999996</v>
      </c>
      <c r="J29" s="14">
        <f t="shared" si="3"/>
        <v>3331.0199999999995</v>
      </c>
      <c r="K29" s="10"/>
    </row>
    <row r="30" spans="1:11" ht="15" customHeight="1" x14ac:dyDescent="0.2">
      <c r="A30" s="27"/>
      <c r="B30" s="27"/>
      <c r="C30" s="28" t="s">
        <v>36</v>
      </c>
      <c r="D30" s="28" t="s">
        <v>37</v>
      </c>
      <c r="E30" s="27"/>
      <c r="F30" s="27"/>
      <c r="G30" s="27"/>
      <c r="H30" s="27"/>
      <c r="I30" s="27"/>
      <c r="J30" s="39">
        <f>SUM(J31:J35)</f>
        <v>188085</v>
      </c>
    </row>
    <row r="31" spans="1:11" s="7" customFormat="1" ht="24" customHeight="1" x14ac:dyDescent="0.2">
      <c r="A31" s="4" t="s">
        <v>21</v>
      </c>
      <c r="B31" s="23" t="s">
        <v>97</v>
      </c>
      <c r="C31" s="4" t="s">
        <v>92</v>
      </c>
      <c r="D31" s="21" t="s">
        <v>91</v>
      </c>
      <c r="E31" s="4" t="s">
        <v>13</v>
      </c>
      <c r="F31" s="9">
        <v>1500</v>
      </c>
      <c r="G31" s="15">
        <v>1.96</v>
      </c>
      <c r="H31" s="15">
        <f>G31*H8</f>
        <v>0.38416</v>
      </c>
      <c r="I31" s="15">
        <v>2.34</v>
      </c>
      <c r="J31" s="14">
        <f>I31*F31</f>
        <v>3510</v>
      </c>
    </row>
    <row r="32" spans="1:11" s="7" customFormat="1" ht="15.75" customHeight="1" x14ac:dyDescent="0.2">
      <c r="A32" s="4" t="s">
        <v>21</v>
      </c>
      <c r="B32" s="23" t="s">
        <v>99</v>
      </c>
      <c r="C32" s="4" t="s">
        <v>93</v>
      </c>
      <c r="D32" s="24" t="s">
        <v>98</v>
      </c>
      <c r="E32" s="8" t="s">
        <v>14</v>
      </c>
      <c r="F32" s="9">
        <v>150</v>
      </c>
      <c r="G32" s="13">
        <v>143.01</v>
      </c>
      <c r="H32" s="13">
        <f>G32*H8</f>
        <v>28.029959999999999</v>
      </c>
      <c r="I32" s="17">
        <v>171.04</v>
      </c>
      <c r="J32" s="14">
        <f>I32*F32</f>
        <v>25656</v>
      </c>
      <c r="K32" s="10"/>
    </row>
    <row r="33" spans="1:11" s="7" customFormat="1" ht="15.75" customHeight="1" x14ac:dyDescent="0.2">
      <c r="A33" s="4" t="s">
        <v>21</v>
      </c>
      <c r="B33" s="22" t="s">
        <v>105</v>
      </c>
      <c r="C33" s="8" t="s">
        <v>94</v>
      </c>
      <c r="D33" s="35" t="s">
        <v>104</v>
      </c>
      <c r="E33" s="8" t="s">
        <v>14</v>
      </c>
      <c r="F33" s="9">
        <v>150</v>
      </c>
      <c r="G33" s="13">
        <v>109.75</v>
      </c>
      <c r="H33" s="13">
        <f>G33*H8</f>
        <v>21.510999999999999</v>
      </c>
      <c r="I33" s="19">
        <v>131.26</v>
      </c>
      <c r="J33" s="14">
        <f>I33*F33</f>
        <v>19689</v>
      </c>
      <c r="K33" s="10"/>
    </row>
    <row r="34" spans="1:11" s="7" customFormat="1" ht="35.25" customHeight="1" x14ac:dyDescent="0.2">
      <c r="A34" s="4" t="s">
        <v>21</v>
      </c>
      <c r="B34" s="23" t="s">
        <v>101</v>
      </c>
      <c r="C34" s="4" t="s">
        <v>95</v>
      </c>
      <c r="D34" s="21" t="s">
        <v>100</v>
      </c>
      <c r="E34" s="4" t="s">
        <v>13</v>
      </c>
      <c r="F34" s="9">
        <v>1500</v>
      </c>
      <c r="G34" s="13">
        <v>68.459999999999994</v>
      </c>
      <c r="H34" s="13">
        <f>G34*H8</f>
        <v>13.418159999999999</v>
      </c>
      <c r="I34" s="19">
        <v>81.88</v>
      </c>
      <c r="J34" s="14">
        <f>I34*F34</f>
        <v>122820</v>
      </c>
      <c r="K34" s="10"/>
    </row>
    <row r="35" spans="1:11" s="7" customFormat="1" ht="16.5" customHeight="1" x14ac:dyDescent="0.2">
      <c r="A35" s="4" t="s">
        <v>21</v>
      </c>
      <c r="B35" s="23" t="s">
        <v>103</v>
      </c>
      <c r="C35" s="4" t="s">
        <v>96</v>
      </c>
      <c r="D35" s="40" t="s">
        <v>102</v>
      </c>
      <c r="E35" s="4" t="s">
        <v>13</v>
      </c>
      <c r="F35" s="9">
        <v>1500</v>
      </c>
      <c r="G35" s="13">
        <v>9.15</v>
      </c>
      <c r="H35" s="13">
        <f>G35*H8</f>
        <v>1.7934000000000001</v>
      </c>
      <c r="I35" s="19">
        <v>10.94</v>
      </c>
      <c r="J35" s="14">
        <f>I35*F35</f>
        <v>16410</v>
      </c>
      <c r="K35" s="10"/>
    </row>
    <row r="36" spans="1:11" ht="15.75" customHeight="1" x14ac:dyDescent="0.25">
      <c r="A36" s="46" t="s">
        <v>22</v>
      </c>
      <c r="B36" s="47"/>
      <c r="C36" s="47"/>
      <c r="D36" s="47"/>
      <c r="E36" s="47"/>
      <c r="F36" s="47"/>
      <c r="G36" s="47"/>
      <c r="H36" s="47"/>
      <c r="I36" s="48"/>
      <c r="J36" s="44">
        <f>J30+J18+J8</f>
        <v>338116.55</v>
      </c>
    </row>
    <row r="37" spans="1:11" ht="15" customHeight="1" x14ac:dyDescent="0.2"/>
    <row r="47" spans="1:11" x14ac:dyDescent="0.2">
      <c r="D47" s="3" t="s">
        <v>11</v>
      </c>
    </row>
    <row r="48" spans="1:11" x14ac:dyDescent="0.2">
      <c r="D48" s="3" t="s">
        <v>12</v>
      </c>
    </row>
    <row r="49" spans="4:4" x14ac:dyDescent="0.2">
      <c r="D49" s="3" t="s">
        <v>26</v>
      </c>
    </row>
  </sheetData>
  <mergeCells count="8">
    <mergeCell ref="A36:I36"/>
    <mergeCell ref="A1:B6"/>
    <mergeCell ref="C1:J1"/>
    <mergeCell ref="C2:J2"/>
    <mergeCell ref="C3:J3"/>
    <mergeCell ref="C5:J5"/>
    <mergeCell ref="C6:D6"/>
    <mergeCell ref="C4:J4"/>
  </mergeCells>
  <printOptions horizontalCentered="1"/>
  <pageMargins left="0.82677165354330717" right="0.23622047244094491" top="1.1417322834645669" bottom="0.74803149606299213" header="0.31496062992125984" footer="0.31496062992125984"/>
  <pageSetup paperSize="9" orientation="landscape" r:id="rId1"/>
  <ignoredErrors>
    <ignoredError sqref="H14 H16 J18 J30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PAVIMENTO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jeferson serradilha</dc:creator>
  <cp:lastModifiedBy>jeferson serradilha</cp:lastModifiedBy>
  <cp:lastPrinted>2019-07-29T14:45:48Z</cp:lastPrinted>
  <dcterms:created xsi:type="dcterms:W3CDTF">2017-05-03T14:02:09Z</dcterms:created>
  <dcterms:modified xsi:type="dcterms:W3CDTF">2020-01-17T15:56:38Z</dcterms:modified>
</cp:coreProperties>
</file>